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da4391eb8213f2/Documents/CML/ESTADOS FINANCIEROS/2024/"/>
    </mc:Choice>
  </mc:AlternateContent>
  <xr:revisionPtr revIDLastSave="50" documentId="8_{607560E1-F73F-4FDA-B806-0A38406D4C8B}" xr6:coauthVersionLast="47" xr6:coauthVersionMax="47" xr10:uidLastSave="{0E99CF1C-CF48-4F58-AE26-D9B7F59F25B3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L47" i="1" l="1"/>
  <c r="G64" i="1" l="1"/>
  <c r="E25" i="1" l="1"/>
  <c r="E23" i="1" l="1"/>
  <c r="E36" i="1" l="1"/>
  <c r="L40" i="1" l="1"/>
  <c r="E52" i="1"/>
  <c r="E53" i="1" l="1"/>
  <c r="L29" i="1" l="1"/>
  <c r="L15" i="1"/>
  <c r="L20" i="1" s="1"/>
  <c r="E37" i="1"/>
  <c r="E17" i="1"/>
  <c r="E29" i="1" s="1"/>
  <c r="L31" i="1" l="1"/>
  <c r="L49" i="1" s="1"/>
  <c r="L51" i="1" s="1"/>
  <c r="E38" i="1"/>
  <c r="L52" i="1" l="1"/>
  <c r="E59" i="1" l="1"/>
  <c r="E62" i="1" s="1"/>
  <c r="E63" i="1" s="1"/>
</calcChain>
</file>

<file path=xl/sharedStrings.xml><?xml version="1.0" encoding="utf-8"?>
<sst xmlns="http://schemas.openxmlformats.org/spreadsheetml/2006/main" count="143" uniqueCount="87">
  <si>
    <t>Caja</t>
  </si>
  <si>
    <t>Bancos</t>
  </si>
  <si>
    <t>Cuentas de Ahorro</t>
  </si>
  <si>
    <t>Inversions (Certificados)</t>
  </si>
  <si>
    <t>Disponible</t>
  </si>
  <si>
    <t>Clientes Nacionales</t>
  </si>
  <si>
    <t>Anticipo de Impuestos y Contribuciones</t>
  </si>
  <si>
    <t>Deudores Varios</t>
  </si>
  <si>
    <t>Deudores</t>
  </si>
  <si>
    <t>Inventarios</t>
  </si>
  <si>
    <t>ACTIVO CORRIENTE</t>
  </si>
  <si>
    <t>$</t>
  </si>
  <si>
    <t>PROPIEDAD, PLANTA Y EQUIPO</t>
  </si>
  <si>
    <t>Maquinaria y Equipo</t>
  </si>
  <si>
    <t>Equipo de Oficina</t>
  </si>
  <si>
    <t>Equipo de Computo</t>
  </si>
  <si>
    <t>Maquinaria y Equipo Médico</t>
  </si>
  <si>
    <t>Depreciación Acomulada</t>
  </si>
  <si>
    <t>Total Propiedad Planta y Equipo</t>
  </si>
  <si>
    <t>ACTIVO NO CORRIENTE</t>
  </si>
  <si>
    <t>TOTAL ACTIVO</t>
  </si>
  <si>
    <t>PASIVO</t>
  </si>
  <si>
    <t>CIRUROBOTICA MARLY LITOMEDICA SA</t>
  </si>
  <si>
    <t>NIT 900314312-6</t>
  </si>
  <si>
    <t>BOGOTA D.C</t>
  </si>
  <si>
    <t>ESTADO DE SITUACIÓN FINANCIERA</t>
  </si>
  <si>
    <t>COMPARATIVOS</t>
  </si>
  <si>
    <t>A 31 DE Diciembre de:</t>
  </si>
  <si>
    <t>(Cifras expresadas en pesos)</t>
  </si>
  <si>
    <t>Proveedores</t>
  </si>
  <si>
    <t>Costos y Gastos por Pagar</t>
  </si>
  <si>
    <t>Retención en la Fuente</t>
  </si>
  <si>
    <t>Impuesto de Industria y Comercio</t>
  </si>
  <si>
    <t>Retenciónes y Aportes de Nomina</t>
  </si>
  <si>
    <t>De Renta y Complementarios</t>
  </si>
  <si>
    <t>Cesantias</t>
  </si>
  <si>
    <t>Intereses sobre Cesantias</t>
  </si>
  <si>
    <t>Vacaciones</t>
  </si>
  <si>
    <t>Otros Pasivos</t>
  </si>
  <si>
    <t>PASIVO CORRIENTE</t>
  </si>
  <si>
    <t>TOTAL PASIVO</t>
  </si>
  <si>
    <t>PATRIMONIO</t>
  </si>
  <si>
    <t>Capital Suscrito y Pagado</t>
  </si>
  <si>
    <t>Prima en colocación de acciones</t>
  </si>
  <si>
    <t>Reservas y Fondos</t>
  </si>
  <si>
    <t>Utilidad o Perdida Acumulada del Ejercicio</t>
  </si>
  <si>
    <t>Utilidad Acumulada del Ejercicio Anterior</t>
  </si>
  <si>
    <t>Perdida acumulada de Ejercicio Anterior</t>
  </si>
  <si>
    <t>TOTAL PATRIMONIO</t>
  </si>
  <si>
    <t>TOTAL PASIVO Y PATRIMONIO</t>
  </si>
  <si>
    <t>ACTIVO</t>
  </si>
  <si>
    <t>ESTADO DE RESULTADOS</t>
  </si>
  <si>
    <t>INGRESOS OPERACIONALES</t>
  </si>
  <si>
    <t>Unidad Funcional de Consulta Exterma</t>
  </si>
  <si>
    <t>Unidad Funcional de Quirofanos</t>
  </si>
  <si>
    <t>Total Ingresos</t>
  </si>
  <si>
    <t>COSTO PRESTACION DE SERVICIOS</t>
  </si>
  <si>
    <t>Unidad de Quirofanos y Salas</t>
  </si>
  <si>
    <t>GATOS OPERACIONALES</t>
  </si>
  <si>
    <t>Gastos de Administración</t>
  </si>
  <si>
    <t>Total Gastos</t>
  </si>
  <si>
    <t>INGRESOS  NO OPERACIONALES</t>
  </si>
  <si>
    <t>Financieros</t>
  </si>
  <si>
    <t>Recuperaciones</t>
  </si>
  <si>
    <t>Indemnizaciones</t>
  </si>
  <si>
    <t>Total Ingresos No Operacionales</t>
  </si>
  <si>
    <t>GASTOS NO OPERACIONALES</t>
  </si>
  <si>
    <t>Gastos Extraordinarios de Ejerciios Anteriores</t>
  </si>
  <si>
    <t>Total Gastos No Operacionales</t>
  </si>
  <si>
    <t>Provisión Impuesto de Renta</t>
  </si>
  <si>
    <t>Apovechamientos</t>
  </si>
  <si>
    <t>Anticipos y Avances</t>
  </si>
  <si>
    <t>PERDIDA Y/O UTILIDAD OPERACIONAL</t>
  </si>
  <si>
    <t>PERDIDA Y/O UTILIDAD NETA</t>
  </si>
  <si>
    <t>PERDIDA Y/O UTILIDAD ANTES DE IMPUESTOS</t>
  </si>
  <si>
    <t>PERDIDA Y/O UTILIDAD BRUTA</t>
  </si>
  <si>
    <t>Otros Activos Financieros corrientes</t>
  </si>
  <si>
    <t>Inversions (Certificados superiores a 90 días)</t>
  </si>
  <si>
    <t>Cuentas por cobrar accionistas</t>
  </si>
  <si>
    <t>Retención de IVA</t>
  </si>
  <si>
    <t>Gastos Diversos</t>
  </si>
  <si>
    <t>Deterioro</t>
  </si>
  <si>
    <t>Inventario</t>
  </si>
  <si>
    <t>Reservas Ocasionales</t>
  </si>
  <si>
    <t>Version 1 Fecha de actualizacion  11 febrero de 2025</t>
  </si>
  <si>
    <t xml:space="preserve"> BOGOTA MARZO DE 2025</t>
  </si>
  <si>
    <t>Perdida en retiro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</si>
</sst>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Batang"/>
      <family val="1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65" fontId="3" fillId="0" borderId="0" xfId="1" applyNumberFormat="1" applyFont="1"/>
    <xf numFmtId="0" fontId="0" fillId="0" borderId="4" xfId="0" applyBorder="1"/>
    <xf numFmtId="0" fontId="0" fillId="0" borderId="6" xfId="0" applyBorder="1"/>
    <xf numFmtId="0" fontId="0" fillId="0" borderId="10" xfId="0" applyBorder="1"/>
    <xf numFmtId="3" fontId="0" fillId="0" borderId="0" xfId="0" applyNumberFormat="1"/>
    <xf numFmtId="0" fontId="7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/>
    <xf numFmtId="165" fontId="3" fillId="2" borderId="0" xfId="1" applyNumberFormat="1" applyFont="1" applyFill="1" applyBorder="1"/>
    <xf numFmtId="165" fontId="3" fillId="2" borderId="7" xfId="1" applyNumberFormat="1" applyFont="1" applyFill="1" applyBorder="1"/>
    <xf numFmtId="0" fontId="3" fillId="2" borderId="6" xfId="0" applyFont="1" applyFill="1" applyBorder="1"/>
    <xf numFmtId="165" fontId="3" fillId="2" borderId="1" xfId="1" applyNumberFormat="1" applyFont="1" applyFill="1" applyBorder="1"/>
    <xf numFmtId="165" fontId="3" fillId="2" borderId="8" xfId="1" applyNumberFormat="1" applyFont="1" applyFill="1" applyBorder="1"/>
    <xf numFmtId="165" fontId="5" fillId="2" borderId="0" xfId="1" applyNumberFormat="1" applyFont="1" applyFill="1" applyBorder="1"/>
    <xf numFmtId="165" fontId="6" fillId="2" borderId="0" xfId="1" applyNumberFormat="1" applyFont="1" applyFill="1" applyBorder="1"/>
    <xf numFmtId="165" fontId="4" fillId="2" borderId="0" xfId="1" applyNumberFormat="1" applyFont="1" applyFill="1" applyBorder="1"/>
    <xf numFmtId="165" fontId="4" fillId="2" borderId="7" xfId="1" applyNumberFormat="1" applyFont="1" applyFill="1" applyBorder="1"/>
    <xf numFmtId="0" fontId="2" fillId="2" borderId="6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4" fillId="2" borderId="5" xfId="0" applyFont="1" applyFill="1" applyBorder="1" applyAlignment="1">
      <alignment horizontal="center"/>
    </xf>
    <xf numFmtId="165" fontId="3" fillId="2" borderId="5" xfId="1" applyNumberFormat="1" applyFont="1" applyFill="1" applyBorder="1"/>
    <xf numFmtId="0" fontId="2" fillId="2" borderId="5" xfId="0" applyFont="1" applyFill="1" applyBorder="1"/>
    <xf numFmtId="165" fontId="4" fillId="2" borderId="2" xfId="1" applyNumberFormat="1" applyFont="1" applyFill="1" applyBorder="1"/>
    <xf numFmtId="165" fontId="4" fillId="2" borderId="13" xfId="1" applyNumberFormat="1" applyFont="1" applyFill="1" applyBorder="1"/>
    <xf numFmtId="165" fontId="4" fillId="2" borderId="3" xfId="1" applyNumberFormat="1" applyFont="1" applyFill="1" applyBorder="1"/>
    <xf numFmtId="165" fontId="4" fillId="2" borderId="9" xfId="1" applyNumberFormat="1" applyFont="1" applyFill="1" applyBorder="1"/>
    <xf numFmtId="0" fontId="3" fillId="2" borderId="7" xfId="0" applyFont="1" applyFill="1" applyBorder="1"/>
    <xf numFmtId="0" fontId="3" fillId="2" borderId="10" xfId="0" applyFont="1" applyFill="1" applyBorder="1"/>
    <xf numFmtId="0" fontId="3" fillId="2" borderId="1" xfId="0" applyFont="1" applyFill="1" applyBorder="1"/>
    <xf numFmtId="0" fontId="3" fillId="2" borderId="8" xfId="0" applyFont="1" applyFill="1" applyBorder="1"/>
    <xf numFmtId="0" fontId="2" fillId="2" borderId="1" xfId="0" applyFont="1" applyFill="1" applyBorder="1"/>
    <xf numFmtId="0" fontId="4" fillId="2" borderId="0" xfId="0" applyFont="1" applyFill="1"/>
    <xf numFmtId="0" fontId="2" fillId="2" borderId="0" xfId="0" applyFont="1" applyFill="1"/>
    <xf numFmtId="165" fontId="4" fillId="2" borderId="1" xfId="1" applyNumberFormat="1" applyFont="1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165" fontId="4" fillId="2" borderId="8" xfId="1" applyNumberFormat="1" applyFont="1" applyFill="1" applyBorder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1</xdr:row>
      <xdr:rowOff>66675</xdr:rowOff>
    </xdr:from>
    <xdr:to>
      <xdr:col>4</xdr:col>
      <xdr:colOff>476249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0225" y="133350"/>
          <a:ext cx="1657349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104776</xdr:colOff>
      <xdr:row>67</xdr:row>
      <xdr:rowOff>19050</xdr:rowOff>
    </xdr:from>
    <xdr:to>
      <xdr:col>2</xdr:col>
      <xdr:colOff>1219200</xdr:colOff>
      <xdr:row>69</xdr:row>
      <xdr:rowOff>187079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6" y="11249025"/>
          <a:ext cx="1428749" cy="54902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1485900</xdr:colOff>
      <xdr:row>66</xdr:row>
      <xdr:rowOff>166179</xdr:rowOff>
    </xdr:from>
    <xdr:to>
      <xdr:col>4</xdr:col>
      <xdr:colOff>209550</xdr:colOff>
      <xdr:row>70</xdr:row>
      <xdr:rowOff>39114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14525" y="11196129"/>
          <a:ext cx="1276350" cy="63493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628650</xdr:colOff>
      <xdr:row>66</xdr:row>
      <xdr:rowOff>121736</xdr:rowOff>
    </xdr:from>
    <xdr:to>
      <xdr:col>6</xdr:col>
      <xdr:colOff>838200</xdr:colOff>
      <xdr:row>70</xdr:row>
      <xdr:rowOff>30815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09975" y="11151686"/>
          <a:ext cx="1276350" cy="67107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1247775</xdr:colOff>
      <xdr:row>1</xdr:row>
      <xdr:rowOff>66675</xdr:rowOff>
    </xdr:from>
    <xdr:to>
      <xdr:col>11</xdr:col>
      <xdr:colOff>380999</xdr:colOff>
      <xdr:row>3</xdr:row>
      <xdr:rowOff>19050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350"/>
          <a:ext cx="1657349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114300</xdr:colOff>
      <xdr:row>67</xdr:row>
      <xdr:rowOff>0</xdr:rowOff>
    </xdr:from>
    <xdr:to>
      <xdr:col>9</xdr:col>
      <xdr:colOff>1228724</xdr:colOff>
      <xdr:row>69</xdr:row>
      <xdr:rowOff>179643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50" y="11229975"/>
          <a:ext cx="1428749" cy="560643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1428749</xdr:colOff>
      <xdr:row>66</xdr:row>
      <xdr:rowOff>82543</xdr:rowOff>
    </xdr:from>
    <xdr:to>
      <xdr:col>11</xdr:col>
      <xdr:colOff>180974</xdr:colOff>
      <xdr:row>69</xdr:row>
      <xdr:rowOff>145978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4" y="11112493"/>
          <a:ext cx="1276350" cy="63493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438148</xdr:colOff>
      <xdr:row>66</xdr:row>
      <xdr:rowOff>76200</xdr:rowOff>
    </xdr:from>
    <xdr:to>
      <xdr:col>13</xdr:col>
      <xdr:colOff>714374</xdr:colOff>
      <xdr:row>69</xdr:row>
      <xdr:rowOff>175779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20123" y="11106150"/>
          <a:ext cx="1314451" cy="671079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342900</xdr:colOff>
      <xdr:row>60</xdr:row>
      <xdr:rowOff>180975</xdr:rowOff>
    </xdr:from>
    <xdr:to>
      <xdr:col>13</xdr:col>
      <xdr:colOff>828675</xdr:colOff>
      <xdr:row>65</xdr:row>
      <xdr:rowOff>159854</xdr:rowOff>
    </xdr:to>
    <xdr:pic>
      <xdr:nvPicPr>
        <xdr:cNvPr id="12" name="8 Imagen" descr="Resultado de imagen para LOGO SUPERSALUD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00" y="10058400"/>
          <a:ext cx="485775" cy="950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tabSelected="1" topLeftCell="D1" workbookViewId="0">
      <selection activeCell="R5" sqref="R5"/>
    </sheetView>
  </sheetViews>
  <sheetFormatPr baseColWidth="10" defaultRowHeight="15" x14ac:dyDescent="0.25"/>
  <cols>
    <col min="1" max="1" width="1" customWidth="1"/>
    <col min="2" max="2" width="4.7109375" style="2" customWidth="1"/>
    <col min="3" max="3" width="35" style="2" customWidth="1"/>
    <col min="4" max="4" width="3.28515625" style="3" customWidth="1"/>
    <col min="5" max="5" width="14.28515625" style="4" customWidth="1"/>
    <col min="6" max="6" width="1.7109375" style="2" customWidth="1"/>
    <col min="7" max="7" width="13.7109375" style="2" customWidth="1"/>
    <col min="8" max="8" width="1.42578125" style="1" customWidth="1"/>
    <col min="9" max="9" width="4.7109375" style="1" customWidth="1"/>
    <col min="10" max="10" width="34.5703125" style="1" customWidth="1"/>
    <col min="11" max="11" width="3.28515625" style="1" customWidth="1"/>
    <col min="12" max="12" width="13.85546875" customWidth="1"/>
    <col min="13" max="13" width="1.7109375" customWidth="1"/>
    <col min="14" max="14" width="15.42578125" customWidth="1"/>
    <col min="16" max="16" width="13" customWidth="1"/>
  </cols>
  <sheetData>
    <row r="1" spans="1:15" ht="5.25" customHeight="1" x14ac:dyDescent="0.25"/>
    <row r="2" spans="1:15" ht="15" customHeight="1" x14ac:dyDescent="0.25">
      <c r="A2" s="5"/>
      <c r="B2" s="23"/>
      <c r="C2" s="24"/>
      <c r="D2" s="25"/>
      <c r="E2" s="26"/>
      <c r="F2" s="24"/>
      <c r="G2" s="49" t="s">
        <v>84</v>
      </c>
      <c r="H2" s="27"/>
      <c r="I2" s="23"/>
      <c r="J2" s="24"/>
      <c r="K2" s="25"/>
      <c r="L2" s="26"/>
      <c r="M2" s="24"/>
      <c r="N2" s="49" t="s">
        <v>84</v>
      </c>
    </row>
    <row r="3" spans="1:15" ht="36" customHeight="1" x14ac:dyDescent="0.25">
      <c r="A3" s="6"/>
      <c r="B3" s="15"/>
      <c r="C3" s="40"/>
      <c r="D3" s="41"/>
      <c r="E3" s="13"/>
      <c r="F3" s="40"/>
      <c r="G3" s="50"/>
      <c r="H3" s="38"/>
      <c r="I3" s="15"/>
      <c r="J3" s="40"/>
      <c r="K3" s="41"/>
      <c r="L3" s="13"/>
      <c r="M3" s="40"/>
      <c r="N3" s="50"/>
    </row>
    <row r="4" spans="1:15" x14ac:dyDescent="0.25">
      <c r="A4" s="6"/>
      <c r="B4" s="46" t="s">
        <v>22</v>
      </c>
      <c r="C4" s="47"/>
      <c r="D4" s="47"/>
      <c r="E4" s="47"/>
      <c r="F4" s="47"/>
      <c r="G4" s="48"/>
      <c r="H4" s="37"/>
      <c r="I4" s="46" t="s">
        <v>22</v>
      </c>
      <c r="J4" s="47"/>
      <c r="K4" s="47"/>
      <c r="L4" s="47"/>
      <c r="M4" s="47"/>
      <c r="N4" s="48"/>
    </row>
    <row r="5" spans="1:15" x14ac:dyDescent="0.25">
      <c r="A5" s="6"/>
      <c r="B5" s="46" t="s">
        <v>23</v>
      </c>
      <c r="C5" s="47"/>
      <c r="D5" s="47"/>
      <c r="E5" s="47"/>
      <c r="F5" s="47"/>
      <c r="G5" s="48"/>
      <c r="H5" s="37"/>
      <c r="I5" s="46" t="s">
        <v>23</v>
      </c>
      <c r="J5" s="47"/>
      <c r="K5" s="47"/>
      <c r="L5" s="47"/>
      <c r="M5" s="47"/>
      <c r="N5" s="48"/>
    </row>
    <row r="6" spans="1:15" x14ac:dyDescent="0.25">
      <c r="A6" s="6"/>
      <c r="B6" s="46" t="s">
        <v>24</v>
      </c>
      <c r="C6" s="47"/>
      <c r="D6" s="47"/>
      <c r="E6" s="47"/>
      <c r="F6" s="47"/>
      <c r="G6" s="48"/>
      <c r="H6" s="37"/>
      <c r="I6" s="46" t="s">
        <v>24</v>
      </c>
      <c r="J6" s="47"/>
      <c r="K6" s="47"/>
      <c r="L6" s="47"/>
      <c r="M6" s="47"/>
      <c r="N6" s="48"/>
    </row>
    <row r="7" spans="1:15" x14ac:dyDescent="0.25">
      <c r="A7" s="6"/>
      <c r="B7" s="46" t="s">
        <v>25</v>
      </c>
      <c r="C7" s="47"/>
      <c r="D7" s="47"/>
      <c r="E7" s="47"/>
      <c r="F7" s="47"/>
      <c r="G7" s="48"/>
      <c r="H7" s="37"/>
      <c r="I7" s="46" t="s">
        <v>51</v>
      </c>
      <c r="J7" s="47"/>
      <c r="K7" s="47"/>
      <c r="L7" s="47"/>
      <c r="M7" s="47"/>
      <c r="N7" s="48"/>
    </row>
    <row r="8" spans="1:15" x14ac:dyDescent="0.25">
      <c r="A8" s="6"/>
      <c r="B8" s="46" t="s">
        <v>26</v>
      </c>
      <c r="C8" s="47"/>
      <c r="D8" s="47"/>
      <c r="E8" s="47"/>
      <c r="F8" s="47"/>
      <c r="G8" s="48"/>
      <c r="H8" s="37"/>
      <c r="I8" s="46" t="s">
        <v>26</v>
      </c>
      <c r="J8" s="47"/>
      <c r="K8" s="47"/>
      <c r="L8" s="47"/>
      <c r="M8" s="47"/>
      <c r="N8" s="48"/>
    </row>
    <row r="9" spans="1:15" x14ac:dyDescent="0.25">
      <c r="A9" s="6"/>
      <c r="B9" s="46" t="s">
        <v>27</v>
      </c>
      <c r="C9" s="47"/>
      <c r="D9" s="47"/>
      <c r="E9" s="47"/>
      <c r="F9" s="47"/>
      <c r="G9" s="48"/>
      <c r="H9" s="37"/>
      <c r="I9" s="46" t="s">
        <v>27</v>
      </c>
      <c r="J9" s="47"/>
      <c r="K9" s="47"/>
      <c r="L9" s="47"/>
      <c r="M9" s="47"/>
      <c r="N9" s="48"/>
    </row>
    <row r="10" spans="1:15" x14ac:dyDescent="0.25">
      <c r="A10" s="6"/>
      <c r="B10" s="46" t="s">
        <v>28</v>
      </c>
      <c r="C10" s="47"/>
      <c r="D10" s="47"/>
      <c r="E10" s="47"/>
      <c r="F10" s="47"/>
      <c r="G10" s="48"/>
      <c r="H10" s="37"/>
      <c r="I10" s="46" t="s">
        <v>28</v>
      </c>
      <c r="J10" s="47"/>
      <c r="K10" s="47"/>
      <c r="L10" s="47"/>
      <c r="M10" s="47"/>
      <c r="N10" s="48"/>
    </row>
    <row r="11" spans="1:15" x14ac:dyDescent="0.25">
      <c r="A11" s="6"/>
      <c r="B11" s="12"/>
      <c r="C11" s="37"/>
      <c r="D11" s="37"/>
      <c r="E11" s="10">
        <v>2024</v>
      </c>
      <c r="F11" s="37"/>
      <c r="G11" s="11">
        <v>2023</v>
      </c>
      <c r="H11" s="37"/>
      <c r="I11" s="12"/>
      <c r="J11" s="37"/>
      <c r="K11" s="37"/>
      <c r="L11" s="10">
        <v>2024</v>
      </c>
      <c r="M11" s="37"/>
      <c r="N11" s="11">
        <v>2023</v>
      </c>
    </row>
    <row r="12" spans="1:15" x14ac:dyDescent="0.25">
      <c r="A12" s="6"/>
      <c r="B12" s="15"/>
      <c r="C12" s="37" t="s">
        <v>50</v>
      </c>
      <c r="D12" s="41"/>
      <c r="E12" s="13"/>
      <c r="F12" s="40"/>
      <c r="G12" s="14"/>
      <c r="H12" s="38"/>
      <c r="I12" s="15"/>
      <c r="J12" s="37" t="s">
        <v>52</v>
      </c>
      <c r="K12" s="41"/>
      <c r="L12" s="13"/>
      <c r="M12" s="40"/>
      <c r="N12" s="14"/>
    </row>
    <row r="13" spans="1:15" x14ac:dyDescent="0.25">
      <c r="A13" s="6"/>
      <c r="B13" s="15">
        <v>1105</v>
      </c>
      <c r="C13" s="40" t="s">
        <v>0</v>
      </c>
      <c r="D13" s="41" t="s">
        <v>11</v>
      </c>
      <c r="E13" s="13">
        <v>200000</v>
      </c>
      <c r="F13" s="13"/>
      <c r="G13" s="14">
        <v>200000</v>
      </c>
      <c r="H13" s="38"/>
      <c r="I13" s="15">
        <v>4110</v>
      </c>
      <c r="J13" s="40" t="s">
        <v>53</v>
      </c>
      <c r="K13" s="41" t="s">
        <v>11</v>
      </c>
      <c r="L13" s="13">
        <v>0</v>
      </c>
      <c r="M13" s="13"/>
      <c r="N13" s="14">
        <v>0</v>
      </c>
    </row>
    <row r="14" spans="1:15" x14ac:dyDescent="0.25">
      <c r="A14" s="6"/>
      <c r="B14" s="15">
        <v>1110</v>
      </c>
      <c r="C14" s="40" t="s">
        <v>1</v>
      </c>
      <c r="D14" s="41" t="s">
        <v>11</v>
      </c>
      <c r="E14" s="13">
        <v>316269816</v>
      </c>
      <c r="F14" s="13"/>
      <c r="G14" s="14">
        <v>182348428</v>
      </c>
      <c r="H14" s="38"/>
      <c r="I14" s="15">
        <v>4120</v>
      </c>
      <c r="J14" s="40" t="s">
        <v>54</v>
      </c>
      <c r="K14" s="41" t="s">
        <v>11</v>
      </c>
      <c r="L14" s="16">
        <v>1762334672</v>
      </c>
      <c r="M14" s="13"/>
      <c r="N14" s="17">
        <v>1187228647</v>
      </c>
    </row>
    <row r="15" spans="1:15" x14ac:dyDescent="0.25">
      <c r="A15" s="6"/>
      <c r="B15" s="15">
        <v>1120</v>
      </c>
      <c r="C15" s="40" t="s">
        <v>2</v>
      </c>
      <c r="D15" s="41" t="s">
        <v>11</v>
      </c>
      <c r="E15" s="13">
        <v>10287725</v>
      </c>
      <c r="F15" s="13"/>
      <c r="G15" s="14">
        <v>111303476</v>
      </c>
      <c r="H15" s="38"/>
      <c r="I15" s="15"/>
      <c r="J15" s="37" t="s">
        <v>55</v>
      </c>
      <c r="K15" s="41"/>
      <c r="L15" s="20">
        <f>SUM(L13:L14)</f>
        <v>1762334672</v>
      </c>
      <c r="M15" s="19"/>
      <c r="N15" s="21">
        <v>1187228647</v>
      </c>
      <c r="O15" s="9"/>
    </row>
    <row r="16" spans="1:15" x14ac:dyDescent="0.25">
      <c r="A16" s="6"/>
      <c r="B16" s="15">
        <v>1225</v>
      </c>
      <c r="C16" s="40" t="s">
        <v>3</v>
      </c>
      <c r="D16" s="41" t="s">
        <v>11</v>
      </c>
      <c r="E16" s="13">
        <v>1340961399.9111099</v>
      </c>
      <c r="F16" s="13"/>
      <c r="G16" s="14">
        <v>0</v>
      </c>
      <c r="H16" s="38"/>
      <c r="I16" s="15"/>
      <c r="J16" s="40"/>
      <c r="K16" s="41"/>
      <c r="L16" s="13"/>
      <c r="M16" s="19"/>
      <c r="N16" s="14"/>
      <c r="O16" s="9"/>
    </row>
    <row r="17" spans="1:15" x14ac:dyDescent="0.25">
      <c r="A17" s="6"/>
      <c r="B17" s="15"/>
      <c r="C17" s="37" t="s">
        <v>4</v>
      </c>
      <c r="D17" s="41"/>
      <c r="E17" s="20">
        <f>SUM(E13:E16)</f>
        <v>1667718940.9111099</v>
      </c>
      <c r="F17" s="20"/>
      <c r="G17" s="21">
        <v>293851904</v>
      </c>
      <c r="H17" s="38"/>
      <c r="I17" s="15"/>
      <c r="J17" s="37" t="s">
        <v>56</v>
      </c>
      <c r="K17" s="41"/>
      <c r="L17" s="13"/>
      <c r="M17" s="18"/>
      <c r="N17" s="14"/>
      <c r="O17" s="9"/>
    </row>
    <row r="18" spans="1:15" x14ac:dyDescent="0.25">
      <c r="A18" s="6"/>
      <c r="B18" s="15">
        <v>1302</v>
      </c>
      <c r="C18" s="40" t="s">
        <v>5</v>
      </c>
      <c r="D18" s="41" t="s">
        <v>11</v>
      </c>
      <c r="E18" s="13">
        <v>233405419</v>
      </c>
      <c r="F18" s="13"/>
      <c r="G18" s="14">
        <v>38920528</v>
      </c>
      <c r="H18" s="38"/>
      <c r="I18" s="15">
        <v>6120</v>
      </c>
      <c r="J18" s="40" t="s">
        <v>57</v>
      </c>
      <c r="K18" s="41" t="s">
        <v>11</v>
      </c>
      <c r="L18" s="16">
        <v>1414313075.1300001</v>
      </c>
      <c r="M18" s="19"/>
      <c r="N18" s="17">
        <v>978339129</v>
      </c>
      <c r="O18" s="9"/>
    </row>
    <row r="19" spans="1:15" x14ac:dyDescent="0.25">
      <c r="A19" s="6"/>
      <c r="B19" s="15">
        <v>1328</v>
      </c>
      <c r="C19" s="40" t="s">
        <v>78</v>
      </c>
      <c r="D19" s="41" t="s">
        <v>11</v>
      </c>
      <c r="E19" s="13">
        <v>0</v>
      </c>
      <c r="F19" s="13"/>
      <c r="G19" s="14">
        <v>0</v>
      </c>
      <c r="H19" s="38"/>
      <c r="I19" s="15"/>
      <c r="J19" s="40"/>
      <c r="K19" s="41"/>
      <c r="L19" s="13"/>
      <c r="M19" s="19"/>
      <c r="N19" s="14"/>
      <c r="O19" s="9"/>
    </row>
    <row r="20" spans="1:15" x14ac:dyDescent="0.25">
      <c r="A20" s="6"/>
      <c r="B20" s="15">
        <v>1330</v>
      </c>
      <c r="C20" s="40" t="s">
        <v>71</v>
      </c>
      <c r="D20" s="41" t="s">
        <v>11</v>
      </c>
      <c r="E20" s="13">
        <v>0</v>
      </c>
      <c r="F20" s="13"/>
      <c r="G20" s="14">
        <v>0</v>
      </c>
      <c r="H20" s="38"/>
      <c r="I20" s="15"/>
      <c r="J20" s="37" t="s">
        <v>75</v>
      </c>
      <c r="K20" s="41"/>
      <c r="L20" s="20">
        <f>+L15-L18</f>
        <v>348021596.86999989</v>
      </c>
      <c r="M20" s="18"/>
      <c r="N20" s="21">
        <v>208889518</v>
      </c>
      <c r="O20" s="9"/>
    </row>
    <row r="21" spans="1:15" x14ac:dyDescent="0.25">
      <c r="A21" s="6"/>
      <c r="B21" s="15">
        <v>1355</v>
      </c>
      <c r="C21" s="40" t="s">
        <v>6</v>
      </c>
      <c r="D21" s="41" t="s">
        <v>11</v>
      </c>
      <c r="E21" s="13">
        <v>47628839.140000001</v>
      </c>
      <c r="F21" s="13"/>
      <c r="G21" s="14">
        <v>61360561</v>
      </c>
      <c r="H21" s="38"/>
      <c r="I21" s="15"/>
      <c r="J21" s="38"/>
      <c r="K21" s="38"/>
      <c r="L21" s="13"/>
      <c r="M21" s="43"/>
      <c r="N21" s="14"/>
      <c r="O21" s="9"/>
    </row>
    <row r="22" spans="1:15" x14ac:dyDescent="0.25">
      <c r="A22" s="6"/>
      <c r="B22" s="15">
        <v>1380</v>
      </c>
      <c r="C22" s="40" t="s">
        <v>7</v>
      </c>
      <c r="D22" s="41" t="s">
        <v>11</v>
      </c>
      <c r="E22" s="13">
        <v>2979125</v>
      </c>
      <c r="F22" s="13"/>
      <c r="G22" s="14">
        <v>1289229</v>
      </c>
      <c r="H22" s="38"/>
      <c r="I22" s="15"/>
      <c r="J22" s="40"/>
      <c r="K22" s="41"/>
      <c r="L22" s="13"/>
      <c r="M22" s="19"/>
      <c r="N22" s="14"/>
      <c r="O22" s="9"/>
    </row>
    <row r="23" spans="1:15" x14ac:dyDescent="0.25">
      <c r="A23" s="6"/>
      <c r="B23" s="15"/>
      <c r="C23" s="37" t="s">
        <v>8</v>
      </c>
      <c r="D23" s="41"/>
      <c r="E23" s="20">
        <f>SUM(E18:E22)</f>
        <v>284013383.13999999</v>
      </c>
      <c r="F23" s="13"/>
      <c r="G23" s="21">
        <v>101570318</v>
      </c>
      <c r="H23" s="38"/>
      <c r="I23" s="15"/>
      <c r="J23" s="37" t="s">
        <v>58</v>
      </c>
      <c r="K23" s="41"/>
      <c r="L23" s="13"/>
      <c r="M23" s="19"/>
      <c r="N23" s="14"/>
      <c r="O23" s="9"/>
    </row>
    <row r="24" spans="1:15" x14ac:dyDescent="0.25">
      <c r="A24" s="6"/>
      <c r="B24" s="15">
        <v>1225</v>
      </c>
      <c r="C24" s="40" t="s">
        <v>77</v>
      </c>
      <c r="D24" s="41"/>
      <c r="E24" s="13">
        <v>644188119.82889009</v>
      </c>
      <c r="F24" s="13"/>
      <c r="G24" s="14">
        <v>1082962483</v>
      </c>
      <c r="H24" s="38"/>
      <c r="I24" s="15"/>
      <c r="J24" s="37"/>
      <c r="K24" s="41"/>
      <c r="L24" s="13"/>
      <c r="M24" s="19"/>
      <c r="N24" s="14"/>
      <c r="O24" s="9"/>
    </row>
    <row r="25" spans="1:15" x14ac:dyDescent="0.25">
      <c r="A25" s="6"/>
      <c r="B25" s="15"/>
      <c r="C25" s="37" t="s">
        <v>76</v>
      </c>
      <c r="D25" s="41"/>
      <c r="E25" s="20">
        <f>E24</f>
        <v>644188119.82889009</v>
      </c>
      <c r="F25" s="13"/>
      <c r="G25" s="21">
        <v>1082962483</v>
      </c>
      <c r="H25" s="38"/>
      <c r="I25" s="15"/>
      <c r="J25" s="37"/>
      <c r="K25" s="41"/>
      <c r="L25" s="13"/>
      <c r="M25" s="19"/>
      <c r="N25" s="14"/>
      <c r="O25" s="9"/>
    </row>
    <row r="26" spans="1:15" x14ac:dyDescent="0.25">
      <c r="A26" s="6"/>
      <c r="B26" s="15">
        <v>1420</v>
      </c>
      <c r="C26" s="40" t="s">
        <v>9</v>
      </c>
      <c r="D26" s="41" t="s">
        <v>11</v>
      </c>
      <c r="E26" s="13">
        <v>757277184.38</v>
      </c>
      <c r="F26" s="13"/>
      <c r="G26" s="14">
        <v>476981705</v>
      </c>
      <c r="H26" s="38"/>
      <c r="I26" s="15">
        <v>5105</v>
      </c>
      <c r="J26" s="40" t="s">
        <v>59</v>
      </c>
      <c r="K26" s="41" t="s">
        <v>11</v>
      </c>
      <c r="L26" s="13">
        <v>145817182</v>
      </c>
      <c r="M26" s="19"/>
      <c r="N26" s="14">
        <v>158029411</v>
      </c>
      <c r="O26" s="9"/>
    </row>
    <row r="27" spans="1:15" x14ac:dyDescent="0.25">
      <c r="A27" s="6"/>
      <c r="B27" s="15">
        <v>1499</v>
      </c>
      <c r="C27" s="40" t="s">
        <v>81</v>
      </c>
      <c r="D27" s="41"/>
      <c r="E27" s="13">
        <v>-179736000</v>
      </c>
      <c r="F27" s="13"/>
      <c r="G27" s="14">
        <v>-119824000</v>
      </c>
      <c r="H27" s="38"/>
      <c r="I27" s="15"/>
      <c r="J27" s="40"/>
      <c r="K27" s="41"/>
      <c r="L27" s="13"/>
      <c r="M27" s="19"/>
      <c r="N27" s="14"/>
      <c r="O27" s="9"/>
    </row>
    <row r="28" spans="1:15" x14ac:dyDescent="0.25">
      <c r="A28" s="6"/>
      <c r="B28" s="15"/>
      <c r="C28" s="40" t="s">
        <v>82</v>
      </c>
      <c r="D28" s="41"/>
      <c r="E28" s="16">
        <f>SUM(E26:E27)</f>
        <v>577541184.38</v>
      </c>
      <c r="F28" s="13"/>
      <c r="G28" s="17">
        <v>357157705</v>
      </c>
      <c r="H28" s="38"/>
      <c r="I28" s="15"/>
      <c r="J28" s="40"/>
      <c r="K28" s="41"/>
      <c r="L28" s="13"/>
      <c r="M28" s="19"/>
      <c r="N28" s="14"/>
      <c r="O28" s="9"/>
    </row>
    <row r="29" spans="1:15" x14ac:dyDescent="0.25">
      <c r="A29" s="6"/>
      <c r="B29" s="15"/>
      <c r="C29" s="37" t="s">
        <v>10</v>
      </c>
      <c r="D29" s="41"/>
      <c r="E29" s="20">
        <f>+E17+E23+E25+E28</f>
        <v>3173461628.2600002</v>
      </c>
      <c r="F29" s="13"/>
      <c r="G29" s="21">
        <v>1835542410</v>
      </c>
      <c r="H29" s="38"/>
      <c r="I29" s="15"/>
      <c r="J29" s="37" t="s">
        <v>60</v>
      </c>
      <c r="K29" s="41"/>
      <c r="L29" s="16">
        <f>SUM(L26)</f>
        <v>145817182</v>
      </c>
      <c r="M29" s="19"/>
      <c r="N29" s="17">
        <v>158029411</v>
      </c>
      <c r="O29" s="9"/>
    </row>
    <row r="30" spans="1:15" x14ac:dyDescent="0.25">
      <c r="A30" s="6"/>
      <c r="B30" s="15"/>
      <c r="C30" s="37" t="s">
        <v>12</v>
      </c>
      <c r="D30" s="41"/>
      <c r="E30" s="13"/>
      <c r="F30" s="13"/>
      <c r="G30" s="14"/>
      <c r="H30" s="38"/>
      <c r="I30" s="15"/>
      <c r="J30" s="37"/>
      <c r="K30" s="41"/>
      <c r="L30" s="13"/>
      <c r="M30" s="19"/>
      <c r="N30" s="14"/>
      <c r="O30" s="9"/>
    </row>
    <row r="31" spans="1:15" x14ac:dyDescent="0.25">
      <c r="A31" s="6"/>
      <c r="B31" s="15">
        <v>1520</v>
      </c>
      <c r="C31" s="40" t="s">
        <v>13</v>
      </c>
      <c r="D31" s="41" t="s">
        <v>11</v>
      </c>
      <c r="E31" s="13">
        <v>26709814</v>
      </c>
      <c r="F31" s="13"/>
      <c r="G31" s="14">
        <v>26709814</v>
      </c>
      <c r="H31" s="38"/>
      <c r="I31" s="15"/>
      <c r="J31" s="37" t="s">
        <v>72</v>
      </c>
      <c r="K31" s="41"/>
      <c r="L31" s="20">
        <f>+L20-L29</f>
        <v>202204414.86999989</v>
      </c>
      <c r="M31" s="19"/>
      <c r="N31" s="21">
        <v>50860107</v>
      </c>
      <c r="O31" s="9"/>
    </row>
    <row r="32" spans="1:15" x14ac:dyDescent="0.25">
      <c r="A32" s="6"/>
      <c r="B32" s="15">
        <v>1524</v>
      </c>
      <c r="C32" s="40" t="s">
        <v>14</v>
      </c>
      <c r="D32" s="41" t="s">
        <v>11</v>
      </c>
      <c r="E32" s="13">
        <v>4462867</v>
      </c>
      <c r="F32" s="13"/>
      <c r="G32" s="14">
        <v>4462867</v>
      </c>
      <c r="H32" s="38"/>
      <c r="I32" s="15"/>
      <c r="J32" s="40"/>
      <c r="K32" s="41"/>
      <c r="L32" s="13"/>
      <c r="M32" s="19"/>
      <c r="N32" s="14"/>
      <c r="O32" s="9"/>
    </row>
    <row r="33" spans="1:15" x14ac:dyDescent="0.25">
      <c r="A33" s="6"/>
      <c r="B33" s="15">
        <v>1528</v>
      </c>
      <c r="C33" s="40" t="s">
        <v>15</v>
      </c>
      <c r="D33" s="41" t="s">
        <v>11</v>
      </c>
      <c r="E33" s="13">
        <v>5830529</v>
      </c>
      <c r="F33" s="13"/>
      <c r="G33" s="14">
        <v>5830529</v>
      </c>
      <c r="H33" s="38"/>
      <c r="I33" s="15"/>
      <c r="J33" s="40"/>
      <c r="K33" s="41"/>
      <c r="L33" s="13"/>
      <c r="M33" s="19"/>
      <c r="N33" s="14"/>
      <c r="O33" s="9"/>
    </row>
    <row r="34" spans="1:15" x14ac:dyDescent="0.25">
      <c r="A34" s="6"/>
      <c r="B34" s="15">
        <v>1532</v>
      </c>
      <c r="C34" s="40" t="s">
        <v>16</v>
      </c>
      <c r="D34" s="41" t="s">
        <v>11</v>
      </c>
      <c r="E34" s="13">
        <v>4281756849</v>
      </c>
      <c r="F34" s="40"/>
      <c r="G34" s="14">
        <v>4281756849</v>
      </c>
      <c r="H34" s="38"/>
      <c r="I34" s="15"/>
      <c r="J34" s="37" t="s">
        <v>61</v>
      </c>
      <c r="K34" s="41"/>
      <c r="L34" s="13"/>
      <c r="M34" s="44"/>
      <c r="N34" s="14"/>
      <c r="O34" s="9"/>
    </row>
    <row r="35" spans="1:15" x14ac:dyDescent="0.25">
      <c r="A35" s="6"/>
      <c r="B35" s="15">
        <v>1592</v>
      </c>
      <c r="C35" s="40" t="s">
        <v>17</v>
      </c>
      <c r="D35" s="41" t="s">
        <v>11</v>
      </c>
      <c r="E35" s="13">
        <v>-1193451509</v>
      </c>
      <c r="F35" s="13"/>
      <c r="G35" s="14">
        <v>-848249774</v>
      </c>
      <c r="H35" s="38"/>
      <c r="I35" s="15"/>
      <c r="J35" s="40"/>
      <c r="K35" s="41"/>
      <c r="L35" s="13"/>
      <c r="M35" s="19"/>
      <c r="N35" s="14"/>
      <c r="O35" s="9"/>
    </row>
    <row r="36" spans="1:15" x14ac:dyDescent="0.25">
      <c r="A36" s="6"/>
      <c r="B36" s="15"/>
      <c r="C36" s="37" t="s">
        <v>18</v>
      </c>
      <c r="D36" s="41"/>
      <c r="E36" s="39">
        <f>SUM(E31:E35)</f>
        <v>3125308550</v>
      </c>
      <c r="F36" s="13"/>
      <c r="G36" s="42">
        <v>3470510285</v>
      </c>
      <c r="H36" s="38"/>
      <c r="I36" s="15">
        <v>4210</v>
      </c>
      <c r="J36" s="40" t="s">
        <v>62</v>
      </c>
      <c r="K36" s="41" t="s">
        <v>11</v>
      </c>
      <c r="L36" s="13">
        <v>170058366</v>
      </c>
      <c r="M36" s="19"/>
      <c r="N36" s="14">
        <v>115243946</v>
      </c>
      <c r="O36" s="9"/>
    </row>
    <row r="37" spans="1:15" x14ac:dyDescent="0.25">
      <c r="A37" s="6"/>
      <c r="B37" s="15"/>
      <c r="C37" s="37" t="s">
        <v>19</v>
      </c>
      <c r="D37" s="41"/>
      <c r="E37" s="20">
        <f>+E36</f>
        <v>3125308550</v>
      </c>
      <c r="F37" s="13"/>
      <c r="G37" s="21">
        <v>3470510285</v>
      </c>
      <c r="H37" s="38"/>
      <c r="I37" s="15">
        <v>4250</v>
      </c>
      <c r="J37" s="40" t="s">
        <v>63</v>
      </c>
      <c r="K37" s="41" t="s">
        <v>11</v>
      </c>
      <c r="L37" s="13">
        <v>42411709</v>
      </c>
      <c r="M37" s="19"/>
      <c r="N37" s="14">
        <v>2488210</v>
      </c>
      <c r="O37" s="9"/>
    </row>
    <row r="38" spans="1:15" ht="15.75" thickBot="1" x14ac:dyDescent="0.3">
      <c r="A38" s="6"/>
      <c r="B38" s="15"/>
      <c r="C38" s="37" t="s">
        <v>20</v>
      </c>
      <c r="D38" s="41"/>
      <c r="E38" s="30">
        <f>+E29+E37</f>
        <v>6298770178.2600002</v>
      </c>
      <c r="F38" s="13"/>
      <c r="G38" s="31">
        <v>5306052695</v>
      </c>
      <c r="H38" s="38"/>
      <c r="I38" s="15">
        <v>4255</v>
      </c>
      <c r="J38" s="40" t="s">
        <v>64</v>
      </c>
      <c r="K38" s="41" t="s">
        <v>11</v>
      </c>
      <c r="L38" s="13">
        <v>0</v>
      </c>
      <c r="M38" s="19"/>
      <c r="N38" s="14">
        <v>0</v>
      </c>
      <c r="O38" s="9"/>
    </row>
    <row r="39" spans="1:15" ht="15.75" thickTop="1" x14ac:dyDescent="0.25">
      <c r="A39" s="6"/>
      <c r="B39" s="15"/>
      <c r="C39" s="37" t="s">
        <v>21</v>
      </c>
      <c r="D39" s="41"/>
      <c r="E39" s="13"/>
      <c r="F39" s="13"/>
      <c r="G39" s="14"/>
      <c r="H39" s="38"/>
      <c r="I39" s="15">
        <v>4295</v>
      </c>
      <c r="J39" s="40" t="s">
        <v>70</v>
      </c>
      <c r="K39" s="41" t="s">
        <v>11</v>
      </c>
      <c r="L39" s="13">
        <v>0</v>
      </c>
      <c r="M39" s="45"/>
      <c r="N39" s="14">
        <v>0</v>
      </c>
      <c r="O39" s="9"/>
    </row>
    <row r="40" spans="1:15" x14ac:dyDescent="0.25">
      <c r="A40" s="6"/>
      <c r="B40" s="15">
        <v>2205</v>
      </c>
      <c r="C40" s="40" t="s">
        <v>29</v>
      </c>
      <c r="D40" s="41" t="s">
        <v>11</v>
      </c>
      <c r="E40" s="13">
        <v>383116905</v>
      </c>
      <c r="F40" s="13"/>
      <c r="G40" s="14">
        <v>3711246</v>
      </c>
      <c r="H40" s="38"/>
      <c r="I40" s="15"/>
      <c r="J40" s="37" t="s">
        <v>65</v>
      </c>
      <c r="K40" s="41"/>
      <c r="L40" s="13">
        <f>SUM(L36:L39)</f>
        <v>212470075</v>
      </c>
      <c r="M40" s="19"/>
      <c r="N40" s="14">
        <v>117732156</v>
      </c>
      <c r="O40" s="9"/>
    </row>
    <row r="41" spans="1:15" x14ac:dyDescent="0.25">
      <c r="A41" s="6"/>
      <c r="B41" s="15">
        <v>2335</v>
      </c>
      <c r="C41" s="40" t="s">
        <v>30</v>
      </c>
      <c r="D41" s="41" t="s">
        <v>11</v>
      </c>
      <c r="E41" s="13">
        <v>318326694</v>
      </c>
      <c r="F41" s="13"/>
      <c r="G41" s="14">
        <v>18617870</v>
      </c>
      <c r="H41" s="38"/>
      <c r="I41" s="15"/>
      <c r="J41" s="40"/>
      <c r="K41" s="41"/>
      <c r="L41" s="13"/>
      <c r="M41" s="19"/>
      <c r="N41" s="14"/>
      <c r="O41" s="9"/>
    </row>
    <row r="42" spans="1:15" x14ac:dyDescent="0.25">
      <c r="A42" s="6"/>
      <c r="B42" s="15">
        <v>2365</v>
      </c>
      <c r="C42" s="40" t="s">
        <v>31</v>
      </c>
      <c r="D42" s="41" t="s">
        <v>11</v>
      </c>
      <c r="E42" s="13">
        <v>1753296</v>
      </c>
      <c r="F42" s="13"/>
      <c r="G42" s="14">
        <v>1786402</v>
      </c>
      <c r="H42" s="38"/>
      <c r="I42" s="15"/>
      <c r="J42" s="37" t="s">
        <v>66</v>
      </c>
      <c r="K42" s="41"/>
      <c r="L42" s="13"/>
      <c r="M42" s="19"/>
      <c r="N42" s="14"/>
      <c r="O42" s="9"/>
    </row>
    <row r="43" spans="1:15" x14ac:dyDescent="0.25">
      <c r="A43" s="6"/>
      <c r="B43" s="15">
        <v>2367</v>
      </c>
      <c r="C43" s="40" t="s">
        <v>79</v>
      </c>
      <c r="D43" s="41" t="s">
        <v>11</v>
      </c>
      <c r="E43" s="13">
        <v>0</v>
      </c>
      <c r="F43" s="13"/>
      <c r="G43" s="14">
        <v>0</v>
      </c>
      <c r="H43" s="38"/>
      <c r="I43" s="15">
        <v>5305</v>
      </c>
      <c r="J43" s="40" t="s">
        <v>62</v>
      </c>
      <c r="K43" s="41" t="s">
        <v>11</v>
      </c>
      <c r="L43" s="13">
        <v>6926690.0999999996</v>
      </c>
      <c r="M43" s="19"/>
      <c r="N43" s="14">
        <v>23877731</v>
      </c>
      <c r="O43" s="9"/>
    </row>
    <row r="44" spans="1:15" x14ac:dyDescent="0.25">
      <c r="A44" s="6"/>
      <c r="B44" s="15">
        <v>2368</v>
      </c>
      <c r="C44" s="40" t="s">
        <v>32</v>
      </c>
      <c r="D44" s="41" t="s">
        <v>11</v>
      </c>
      <c r="E44" s="13">
        <v>222898</v>
      </c>
      <c r="F44" s="13"/>
      <c r="G44" s="14">
        <v>224665</v>
      </c>
      <c r="H44" s="38"/>
      <c r="I44" s="15">
        <v>5310</v>
      </c>
      <c r="J44" s="40" t="s">
        <v>86</v>
      </c>
      <c r="K44" s="41" t="s">
        <v>11</v>
      </c>
      <c r="L44" s="13">
        <v>39724199.799999997</v>
      </c>
      <c r="M44" s="19"/>
      <c r="N44" s="14">
        <v>0</v>
      </c>
      <c r="O44" s="9"/>
    </row>
    <row r="45" spans="1:15" x14ac:dyDescent="0.25">
      <c r="A45" s="6"/>
      <c r="B45" s="15">
        <v>2370</v>
      </c>
      <c r="C45" s="40" t="s">
        <v>33</v>
      </c>
      <c r="D45" s="41" t="s">
        <v>11</v>
      </c>
      <c r="E45" s="13">
        <v>0</v>
      </c>
      <c r="F45" s="13"/>
      <c r="G45" s="14">
        <v>0</v>
      </c>
      <c r="H45" s="38"/>
      <c r="I45" s="15">
        <v>5320</v>
      </c>
      <c r="J45" s="40" t="s">
        <v>67</v>
      </c>
      <c r="K45" s="41" t="s">
        <v>11</v>
      </c>
      <c r="L45" s="13">
        <v>1364313.82</v>
      </c>
      <c r="M45" s="19"/>
      <c r="N45" s="14">
        <v>3184315</v>
      </c>
      <c r="O45" s="9"/>
    </row>
    <row r="46" spans="1:15" x14ac:dyDescent="0.25">
      <c r="A46" s="6"/>
      <c r="B46" s="15">
        <v>2404</v>
      </c>
      <c r="C46" s="40" t="s">
        <v>34</v>
      </c>
      <c r="D46" s="41" t="s">
        <v>11</v>
      </c>
      <c r="E46" s="13">
        <v>38324000</v>
      </c>
      <c r="F46" s="13"/>
      <c r="G46" s="14">
        <v>41253000</v>
      </c>
      <c r="H46" s="38"/>
      <c r="I46" s="15">
        <v>5395</v>
      </c>
      <c r="J46" s="38" t="s">
        <v>80</v>
      </c>
      <c r="K46" s="41" t="s">
        <v>11</v>
      </c>
      <c r="L46" s="13">
        <v>888916</v>
      </c>
      <c r="M46" s="43"/>
      <c r="N46" s="14">
        <v>0</v>
      </c>
      <c r="O46" s="9"/>
    </row>
    <row r="47" spans="1:15" x14ac:dyDescent="0.25">
      <c r="A47" s="6"/>
      <c r="B47" s="15">
        <v>2412</v>
      </c>
      <c r="C47" s="40" t="s">
        <v>32</v>
      </c>
      <c r="D47" s="41" t="s">
        <v>11</v>
      </c>
      <c r="E47" s="13">
        <v>19189000</v>
      </c>
      <c r="F47" s="13"/>
      <c r="G47" s="14">
        <v>12587000</v>
      </c>
      <c r="H47" s="38"/>
      <c r="I47" s="15"/>
      <c r="J47" s="37" t="s">
        <v>68</v>
      </c>
      <c r="K47" s="41"/>
      <c r="L47" s="16">
        <f>SUM(L43:L46)</f>
        <v>48904119.719999999</v>
      </c>
      <c r="M47" s="19"/>
      <c r="N47" s="17">
        <v>27062046</v>
      </c>
      <c r="O47" s="9"/>
    </row>
    <row r="48" spans="1:15" x14ac:dyDescent="0.25">
      <c r="A48" s="6"/>
      <c r="B48" s="15">
        <v>2510</v>
      </c>
      <c r="C48" s="40" t="s">
        <v>35</v>
      </c>
      <c r="D48" s="41" t="s">
        <v>11</v>
      </c>
      <c r="E48" s="13">
        <v>0</v>
      </c>
      <c r="F48" s="13"/>
      <c r="G48" s="14">
        <v>1706605</v>
      </c>
      <c r="H48" s="38"/>
      <c r="I48" s="15"/>
      <c r="J48" s="38"/>
      <c r="K48" s="38"/>
      <c r="L48" s="13"/>
      <c r="M48" s="45"/>
      <c r="N48" s="14"/>
      <c r="O48" s="9"/>
    </row>
    <row r="49" spans="1:16" x14ac:dyDescent="0.25">
      <c r="A49" s="6"/>
      <c r="B49" s="15">
        <v>2515</v>
      </c>
      <c r="C49" s="40" t="s">
        <v>36</v>
      </c>
      <c r="D49" s="41" t="s">
        <v>11</v>
      </c>
      <c r="E49" s="13">
        <v>0</v>
      </c>
      <c r="F49" s="13"/>
      <c r="G49" s="14">
        <v>204793</v>
      </c>
      <c r="H49" s="38"/>
      <c r="I49" s="15"/>
      <c r="J49" s="37" t="s">
        <v>74</v>
      </c>
      <c r="K49" s="41"/>
      <c r="L49" s="16">
        <f>+L31+L40-L47</f>
        <v>365770370.14999986</v>
      </c>
      <c r="M49" s="19"/>
      <c r="N49" s="17">
        <v>141530217</v>
      </c>
      <c r="O49" s="9"/>
      <c r="P49" s="8"/>
    </row>
    <row r="50" spans="1:16" x14ac:dyDescent="0.25">
      <c r="A50" s="6"/>
      <c r="B50" s="15">
        <v>2525</v>
      </c>
      <c r="C50" s="40" t="s">
        <v>37</v>
      </c>
      <c r="D50" s="41" t="s">
        <v>11</v>
      </c>
      <c r="E50" s="13">
        <v>0</v>
      </c>
      <c r="F50" s="13"/>
      <c r="G50" s="14">
        <v>1070099</v>
      </c>
      <c r="H50" s="38"/>
      <c r="I50" s="15">
        <v>5405</v>
      </c>
      <c r="J50" s="40" t="s">
        <v>69</v>
      </c>
      <c r="K50" s="41" t="s">
        <v>11</v>
      </c>
      <c r="L50" s="13">
        <v>38324000</v>
      </c>
      <c r="M50" s="19"/>
      <c r="N50" s="14">
        <v>41253000</v>
      </c>
      <c r="O50" s="9"/>
    </row>
    <row r="51" spans="1:16" x14ac:dyDescent="0.25">
      <c r="A51" s="6"/>
      <c r="B51" s="15">
        <v>2810</v>
      </c>
      <c r="C51" s="40" t="s">
        <v>38</v>
      </c>
      <c r="D51" s="41" t="s">
        <v>11</v>
      </c>
      <c r="E51" s="16">
        <v>0</v>
      </c>
      <c r="F51" s="13"/>
      <c r="G51" s="17">
        <v>14500000</v>
      </c>
      <c r="H51" s="38"/>
      <c r="I51" s="15"/>
      <c r="J51" s="37" t="s">
        <v>73</v>
      </c>
      <c r="K51" s="41"/>
      <c r="L51" s="13">
        <f>+L49-L50</f>
        <v>327446370.14999986</v>
      </c>
      <c r="M51" s="19"/>
      <c r="N51" s="14">
        <v>100277217</v>
      </c>
      <c r="O51" s="9"/>
    </row>
    <row r="52" spans="1:16" ht="15.75" thickBot="1" x14ac:dyDescent="0.3">
      <c r="A52" s="6"/>
      <c r="B52" s="15"/>
      <c r="C52" s="37" t="s">
        <v>39</v>
      </c>
      <c r="D52" s="41"/>
      <c r="E52" s="13">
        <f>SUM(E39:E51)</f>
        <v>760932793</v>
      </c>
      <c r="F52" s="13"/>
      <c r="G52" s="14">
        <v>95661680</v>
      </c>
      <c r="H52" s="38"/>
      <c r="I52" s="15"/>
      <c r="J52" s="37" t="s">
        <v>73</v>
      </c>
      <c r="K52" s="41"/>
      <c r="L52" s="30">
        <f>+L51</f>
        <v>327446370.14999986</v>
      </c>
      <c r="M52" s="19"/>
      <c r="N52" s="31">
        <v>100277217</v>
      </c>
      <c r="O52" s="9"/>
    </row>
    <row r="53" spans="1:16" ht="15.75" thickTop="1" x14ac:dyDescent="0.25">
      <c r="A53" s="6"/>
      <c r="B53" s="15"/>
      <c r="C53" s="37" t="s">
        <v>40</v>
      </c>
      <c r="D53" s="41"/>
      <c r="E53" s="28">
        <f>+E52</f>
        <v>760932793</v>
      </c>
      <c r="F53" s="13"/>
      <c r="G53" s="29">
        <v>95661680</v>
      </c>
      <c r="H53" s="38"/>
      <c r="I53" s="15"/>
      <c r="J53" s="37"/>
      <c r="K53" s="41"/>
      <c r="L53" s="13"/>
      <c r="M53" s="19"/>
      <c r="N53" s="14"/>
      <c r="O53" s="9"/>
    </row>
    <row r="54" spans="1:16" x14ac:dyDescent="0.25">
      <c r="A54" s="6"/>
      <c r="B54" s="15"/>
      <c r="C54" s="37" t="s">
        <v>41</v>
      </c>
      <c r="D54" s="41"/>
      <c r="E54" s="13"/>
      <c r="F54" s="13"/>
      <c r="G54" s="14"/>
      <c r="H54" s="38"/>
      <c r="I54" s="22"/>
      <c r="J54" s="38"/>
      <c r="K54" s="38"/>
      <c r="L54" s="13"/>
      <c r="M54" s="45"/>
      <c r="N54" s="14"/>
      <c r="O54" s="9"/>
    </row>
    <row r="55" spans="1:16" x14ac:dyDescent="0.25">
      <c r="A55" s="6"/>
      <c r="B55" s="15">
        <v>3105</v>
      </c>
      <c r="C55" s="40" t="s">
        <v>42</v>
      </c>
      <c r="D55" s="41" t="s">
        <v>11</v>
      </c>
      <c r="E55" s="13">
        <v>3553000000</v>
      </c>
      <c r="F55" s="13"/>
      <c r="G55" s="14">
        <v>3553000000</v>
      </c>
      <c r="H55" s="38"/>
      <c r="I55" s="15"/>
      <c r="J55" s="37"/>
      <c r="K55" s="41"/>
      <c r="L55" s="13"/>
      <c r="M55" s="19"/>
      <c r="N55" s="14"/>
      <c r="O55" s="9"/>
    </row>
    <row r="56" spans="1:16" x14ac:dyDescent="0.25">
      <c r="A56" s="6"/>
      <c r="B56" s="15">
        <v>3205</v>
      </c>
      <c r="C56" s="40" t="s">
        <v>43</v>
      </c>
      <c r="D56" s="41" t="s">
        <v>11</v>
      </c>
      <c r="E56" s="13">
        <v>2189499977</v>
      </c>
      <c r="F56" s="13"/>
      <c r="G56" s="14">
        <v>2189499977</v>
      </c>
      <c r="H56" s="38"/>
      <c r="I56" s="15"/>
      <c r="J56" s="37"/>
      <c r="K56" s="41"/>
      <c r="L56" s="13"/>
      <c r="M56" s="19"/>
      <c r="N56" s="14"/>
      <c r="O56" s="9"/>
    </row>
    <row r="57" spans="1:16" x14ac:dyDescent="0.25">
      <c r="A57" s="6"/>
      <c r="B57" s="15">
        <v>3305</v>
      </c>
      <c r="C57" s="40" t="s">
        <v>44</v>
      </c>
      <c r="D57" s="41" t="s">
        <v>11</v>
      </c>
      <c r="E57" s="13">
        <v>68863326</v>
      </c>
      <c r="F57" s="13"/>
      <c r="G57" s="14">
        <v>58835604</v>
      </c>
      <c r="H57" s="38"/>
      <c r="I57" s="15"/>
      <c r="J57" s="37"/>
      <c r="K57" s="41"/>
      <c r="L57" s="13"/>
      <c r="M57" s="19"/>
      <c r="N57" s="14"/>
      <c r="O57" s="9"/>
    </row>
    <row r="58" spans="1:16" x14ac:dyDescent="0.25">
      <c r="A58" s="6"/>
      <c r="B58" s="15">
        <v>3315</v>
      </c>
      <c r="C58" s="40" t="s">
        <v>83</v>
      </c>
      <c r="D58" s="41" t="s">
        <v>11</v>
      </c>
      <c r="E58" s="13">
        <v>570654504</v>
      </c>
      <c r="F58" s="13"/>
      <c r="G58" s="14">
        <v>480405009</v>
      </c>
      <c r="H58" s="38"/>
      <c r="I58" s="15"/>
      <c r="J58" s="37"/>
      <c r="K58" s="41"/>
      <c r="L58" s="13"/>
      <c r="M58" s="19"/>
      <c r="N58" s="14"/>
      <c r="O58" s="9"/>
    </row>
    <row r="59" spans="1:16" x14ac:dyDescent="0.25">
      <c r="A59" s="6"/>
      <c r="B59" s="15">
        <v>3610</v>
      </c>
      <c r="C59" s="40" t="s">
        <v>45</v>
      </c>
      <c r="D59" s="41" t="s">
        <v>11</v>
      </c>
      <c r="E59" s="13">
        <f>+L52</f>
        <v>327446370.14999986</v>
      </c>
      <c r="F59" s="13"/>
      <c r="G59" s="14">
        <v>100277217</v>
      </c>
      <c r="H59" s="38"/>
      <c r="I59" s="15"/>
      <c r="J59" s="40"/>
      <c r="K59" s="41"/>
      <c r="L59" s="13"/>
      <c r="M59" s="13"/>
      <c r="N59" s="14"/>
    </row>
    <row r="60" spans="1:16" x14ac:dyDescent="0.25">
      <c r="A60" s="6"/>
      <c r="B60" s="15">
        <v>3705</v>
      </c>
      <c r="C60" s="40" t="s">
        <v>46</v>
      </c>
      <c r="D60" s="41" t="s">
        <v>11</v>
      </c>
      <c r="E60" s="13">
        <v>3082959</v>
      </c>
      <c r="F60" s="13"/>
      <c r="G60" s="14">
        <v>3082959</v>
      </c>
      <c r="H60" s="38"/>
      <c r="I60" s="15"/>
      <c r="J60" s="40"/>
      <c r="K60" s="41"/>
      <c r="L60" s="13"/>
      <c r="M60" s="13"/>
      <c r="N60" s="14"/>
    </row>
    <row r="61" spans="1:16" x14ac:dyDescent="0.25">
      <c r="A61" s="6"/>
      <c r="B61" s="15">
        <v>3710</v>
      </c>
      <c r="C61" s="40" t="s">
        <v>47</v>
      </c>
      <c r="D61" s="41" t="s">
        <v>11</v>
      </c>
      <c r="E61" s="16">
        <v>-1174709751</v>
      </c>
      <c r="F61" s="13"/>
      <c r="G61" s="17">
        <v>-1174709751</v>
      </c>
      <c r="H61" s="38"/>
      <c r="I61" s="15"/>
      <c r="J61" s="40"/>
      <c r="K61" s="41"/>
      <c r="L61" s="13"/>
      <c r="M61" s="13"/>
      <c r="N61" s="14"/>
    </row>
    <row r="62" spans="1:16" x14ac:dyDescent="0.25">
      <c r="A62" s="6"/>
      <c r="B62" s="15"/>
      <c r="C62" s="37" t="s">
        <v>48</v>
      </c>
      <c r="D62" s="41"/>
      <c r="E62" s="28">
        <f>SUM(E55:E61)</f>
        <v>5537837385.1499996</v>
      </c>
      <c r="F62" s="13"/>
      <c r="G62" s="29">
        <v>5210391015</v>
      </c>
      <c r="H62" s="38"/>
      <c r="I62" s="15"/>
      <c r="J62" s="40"/>
      <c r="K62" s="41"/>
      <c r="L62" s="13"/>
      <c r="M62" s="13"/>
      <c r="N62" s="14"/>
    </row>
    <row r="63" spans="1:16" ht="15.75" thickBot="1" x14ac:dyDescent="0.3">
      <c r="A63" s="6"/>
      <c r="B63" s="15"/>
      <c r="C63" s="37" t="s">
        <v>49</v>
      </c>
      <c r="D63" s="41"/>
      <c r="E63" s="30">
        <f>+E53+E62</f>
        <v>6298770178.1499996</v>
      </c>
      <c r="F63" s="13"/>
      <c r="G63" s="31">
        <v>5306052695</v>
      </c>
      <c r="H63" s="38"/>
      <c r="I63" s="15"/>
      <c r="J63" s="40"/>
      <c r="K63" s="41"/>
      <c r="L63" s="13"/>
      <c r="M63" s="13"/>
      <c r="N63" s="14"/>
    </row>
    <row r="64" spans="1:16" ht="15.75" thickTop="1" x14ac:dyDescent="0.25">
      <c r="A64" s="6"/>
      <c r="B64" s="15"/>
      <c r="C64" s="37"/>
      <c r="D64" s="41"/>
      <c r="E64" s="21"/>
      <c r="F64" s="13"/>
      <c r="G64" s="21">
        <f>G63-G38</f>
        <v>0</v>
      </c>
      <c r="H64" s="38"/>
      <c r="I64" s="15"/>
      <c r="J64" s="40"/>
      <c r="K64" s="41"/>
      <c r="L64" s="13"/>
      <c r="M64" s="13"/>
      <c r="N64" s="14"/>
    </row>
    <row r="65" spans="1:14" x14ac:dyDescent="0.25">
      <c r="A65" s="6"/>
      <c r="B65" s="15"/>
      <c r="C65" s="40"/>
      <c r="D65" s="41"/>
      <c r="E65" s="13"/>
      <c r="F65" s="40"/>
      <c r="G65" s="32"/>
      <c r="H65" s="38"/>
      <c r="I65" s="15"/>
      <c r="J65" s="37"/>
      <c r="K65" s="41"/>
      <c r="L65" s="13"/>
      <c r="M65" s="13"/>
      <c r="N65" s="21"/>
    </row>
    <row r="66" spans="1:14" x14ac:dyDescent="0.25">
      <c r="A66" s="6"/>
      <c r="B66" s="15"/>
      <c r="C66" s="40"/>
      <c r="D66" s="41"/>
      <c r="E66" s="13"/>
      <c r="F66" s="40"/>
      <c r="G66" s="32"/>
      <c r="H66" s="38"/>
      <c r="I66" s="15"/>
      <c r="J66" s="37"/>
      <c r="K66" s="41"/>
      <c r="L66" s="13"/>
      <c r="M66" s="13"/>
      <c r="N66" s="21"/>
    </row>
    <row r="67" spans="1:14" x14ac:dyDescent="0.25">
      <c r="A67" s="6"/>
      <c r="B67" s="15"/>
      <c r="C67" s="40"/>
      <c r="D67" s="41"/>
      <c r="E67" s="13"/>
      <c r="F67" s="13"/>
      <c r="G67" s="14"/>
      <c r="H67" s="38"/>
      <c r="I67" s="15"/>
      <c r="J67" s="40"/>
      <c r="K67" s="41"/>
      <c r="L67" s="13"/>
      <c r="M67" s="13"/>
      <c r="N67" s="14"/>
    </row>
    <row r="68" spans="1:14" x14ac:dyDescent="0.25">
      <c r="A68" s="6"/>
      <c r="B68" s="15"/>
      <c r="C68" s="40"/>
      <c r="D68" s="41"/>
      <c r="E68" s="13"/>
      <c r="F68" s="40"/>
      <c r="G68" s="32"/>
      <c r="H68" s="38"/>
      <c r="I68" s="15"/>
      <c r="J68" s="40"/>
      <c r="K68" s="41"/>
      <c r="L68" s="13"/>
      <c r="M68" s="40"/>
      <c r="N68" s="32"/>
    </row>
    <row r="69" spans="1:14" x14ac:dyDescent="0.25">
      <c r="A69" s="6"/>
      <c r="B69" s="15"/>
      <c r="C69" s="40"/>
      <c r="D69" s="41"/>
      <c r="E69" s="13"/>
      <c r="F69" s="40"/>
      <c r="G69" s="32"/>
      <c r="H69" s="38"/>
      <c r="I69" s="15"/>
      <c r="J69" s="40"/>
      <c r="K69" s="41"/>
      <c r="L69" s="13"/>
      <c r="M69" s="40"/>
      <c r="N69" s="32"/>
    </row>
    <row r="70" spans="1:14" x14ac:dyDescent="0.25">
      <c r="A70" s="6"/>
      <c r="B70" s="15"/>
      <c r="C70" s="40"/>
      <c r="D70" s="41"/>
      <c r="E70" s="13"/>
      <c r="F70" s="40"/>
      <c r="G70" s="32"/>
      <c r="H70" s="38"/>
      <c r="I70" s="15"/>
      <c r="J70" s="40"/>
      <c r="K70" s="41"/>
      <c r="L70" s="13"/>
      <c r="M70" s="40"/>
      <c r="N70" s="32"/>
    </row>
    <row r="71" spans="1:14" ht="9.75" customHeight="1" x14ac:dyDescent="0.25">
      <c r="A71" s="6"/>
      <c r="B71" s="33"/>
      <c r="C71" s="34"/>
      <c r="D71" s="10"/>
      <c r="E71" s="16"/>
      <c r="F71" s="34"/>
      <c r="G71" s="35"/>
      <c r="H71" s="36"/>
      <c r="I71" s="33"/>
      <c r="J71" s="34"/>
      <c r="K71" s="10"/>
      <c r="L71" s="16"/>
      <c r="M71" s="34"/>
      <c r="N71" s="35"/>
    </row>
    <row r="72" spans="1:14" ht="16.5" customHeight="1" x14ac:dyDescent="0.25">
      <c r="A72" s="7"/>
      <c r="B72" s="33"/>
      <c r="C72" s="34"/>
      <c r="D72" s="10"/>
      <c r="E72" s="51" t="s">
        <v>85</v>
      </c>
      <c r="F72" s="51"/>
      <c r="G72" s="51"/>
      <c r="H72" s="51"/>
      <c r="I72" s="51"/>
      <c r="J72" s="51"/>
      <c r="K72" s="10"/>
      <c r="L72" s="16"/>
      <c r="M72" s="34"/>
      <c r="N72" s="35"/>
    </row>
  </sheetData>
  <mergeCells count="17">
    <mergeCell ref="E72:J72"/>
    <mergeCell ref="I4:N4"/>
    <mergeCell ref="I5:N5"/>
    <mergeCell ref="I6:N6"/>
    <mergeCell ref="I7:N7"/>
    <mergeCell ref="I8:N8"/>
    <mergeCell ref="I9:N9"/>
    <mergeCell ref="B4:G4"/>
    <mergeCell ref="B5:G5"/>
    <mergeCell ref="B6:G6"/>
    <mergeCell ref="B7:G7"/>
    <mergeCell ref="B8:G8"/>
    <mergeCell ref="B9:G9"/>
    <mergeCell ref="B10:G10"/>
    <mergeCell ref="G2:G3"/>
    <mergeCell ref="N2:N3"/>
    <mergeCell ref="I10:N10"/>
  </mergeCells>
  <printOptions horizontalCentered="1" verticalCentered="1"/>
  <pageMargins left="0.12" right="0.11811023622047245" top="0.43307086614173229" bottom="0.27559055118110237" header="0.31496062992125984" footer="0.11811023622047245"/>
  <pageSetup paperSize="5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Recepciru</dc:creator>
  <cp:lastModifiedBy>Luz Angela Sarmiento</cp:lastModifiedBy>
  <cp:lastPrinted>2023-04-19T21:19:20Z</cp:lastPrinted>
  <dcterms:created xsi:type="dcterms:W3CDTF">2018-03-14T17:01:19Z</dcterms:created>
  <dcterms:modified xsi:type="dcterms:W3CDTF">2025-04-17T23:25:36Z</dcterms:modified>
</cp:coreProperties>
</file>